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PI Dashboard" sheetId="1" state="visible" r:id="rId3"/>
    <sheet name="KPI Data - DO NOT DELETE" sheetId="2" state="visible" r:id="rId4"/>
  </sheets>
  <definedNames>
    <definedName function="false" hidden="false" localSheetId="0" name="_xlnm.Print_Area" vbProcedure="false">'KPI Dashboard'!$B$2:$Z$105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<sst xmlns="http://schemas.openxmlformats.org/spreadsheetml/2006/main" count="33" uniqueCount="30">
  <si>
    <t xml:space="preserve">SIMPLE KPI DASHBOARD TEMPLATE EXAMPLE</t>
  </si>
  <si>
    <t xml:space="preserve">KPI DASHBOARD DATA - DO NOT DELETE</t>
  </si>
  <si>
    <t xml:space="preserve">PRODUCTS</t>
  </si>
  <si>
    <t xml:space="preserve">BUDGET</t>
  </si>
  <si>
    <t xml:space="preserve">NET EXPENSES</t>
  </si>
  <si>
    <t xml:space="preserve">REVENUE</t>
  </si>
  <si>
    <t xml:space="preserve">PROFIT MARGINS</t>
  </si>
  <si>
    <t xml:space="preserve">NO.</t>
  </si>
  <si>
    <t xml:space="preserve">NAME</t>
  </si>
  <si>
    <t xml:space="preserve">GOAL</t>
  </si>
  <si>
    <t xml:space="preserve">ACTUAL</t>
  </si>
  <si>
    <t xml:space="preserve">REMAINDER</t>
  </si>
  <si>
    <t xml:space="preserve">ADDITIONAL</t>
  </si>
  <si>
    <t xml:space="preserve">TOTAL</t>
  </si>
  <si>
    <t xml:space="preserve">GROSS</t>
  </si>
  <si>
    <t xml:space="preserve">NET</t>
  </si>
  <si>
    <t xml:space="preserve">ITEM 1</t>
  </si>
  <si>
    <t xml:space="preserve">ITEM 2</t>
  </si>
  <si>
    <t xml:space="preserve">ITEM 3</t>
  </si>
  <si>
    <t xml:space="preserve">ITEM 4</t>
  </si>
  <si>
    <t xml:space="preserve">ITEM 5</t>
  </si>
  <si>
    <t xml:space="preserve">ITEM 6</t>
  </si>
  <si>
    <t xml:space="preserve">ITEM 7</t>
  </si>
  <si>
    <t xml:space="preserve">ITEM 8</t>
  </si>
  <si>
    <t xml:space="preserve">ITEM 9</t>
  </si>
  <si>
    <t xml:space="preserve">ITEM 10</t>
  </si>
  <si>
    <t xml:space="preserve">DEBT TO EQUITY RATIO</t>
  </si>
  <si>
    <t xml:space="preserve">CALENDAR</t>
  </si>
  <si>
    <t xml:space="preserve">DEBT</t>
  </si>
  <si>
    <t xml:space="preserve">EQUITY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</si>
</sst>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%"/>
    <numFmt numFmtId="167" formatCode="_-\$* #,##0.00_-;&quot;-$&quot;* #,##0.00_-;_-\$* \-??_-;_-@_-"/>
    <numFmt numFmtId="168" formatCode="0"/>
  </numFmts>
  <fonts count="24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b val="true"/>
      <sz val="36"/>
      <color theme="1" tint="0.3499"/>
      <name val="Century Gothic"/>
      <family val="2"/>
      <charset val="1"/>
    </font>
    <font>
      <sz val="30"/>
      <color rgb="FF2E75B6"/>
      <name val="Century Gothic"/>
      <family val="2"/>
    </font>
    <font>
      <sz val="10"/>
      <color rgb="FF000000"/>
      <name val="Century Gothic"/>
      <family val="2"/>
    </font>
    <font>
      <sz val="12"/>
      <color rgb="FF000000"/>
      <name val="Century Gothic"/>
      <family val="2"/>
    </font>
    <font>
      <sz val="11"/>
      <color rgb="FF000000"/>
      <name val="Century Gothic"/>
      <family val="2"/>
    </font>
    <font>
      <b val="true"/>
      <sz val="15"/>
      <color rgb="FFFFFFFF"/>
      <name val="Century Gothic"/>
      <family val="2"/>
    </font>
    <font>
      <sz val="22"/>
      <color theme="1" tint="0.3499"/>
      <name val="Century Gothic"/>
      <family val="2"/>
      <charset val="1"/>
    </font>
    <font>
      <sz val="12"/>
      <color rgb="FF000000"/>
      <name val="Arial"/>
      <family val="2"/>
      <charset val="1"/>
    </font>
    <font>
      <sz val="14"/>
      <color rgb="FFFFFFFF"/>
      <name val="Century Gothic"/>
      <family val="2"/>
      <charset val="1"/>
    </font>
    <font>
      <b val="true"/>
      <sz val="12"/>
      <color rgb="FFFFFFFF"/>
      <name val="Century Gothic"/>
      <family val="2"/>
      <charset val="1"/>
    </font>
    <font>
      <b val="true"/>
      <sz val="10"/>
      <color rgb="FFFFFFFF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2"/>
      <color theme="1"/>
      <name val="Century Gothic"/>
      <family val="2"/>
      <charset val="1"/>
    </font>
    <font>
      <sz val="12"/>
      <color rgb="FF000000"/>
      <name val="Century Gothic"/>
      <family val="2"/>
      <charset val="1"/>
    </font>
    <font>
      <b val="true"/>
      <sz val="10"/>
      <color rgb="FF00B050"/>
      <name val="Century Gothic"/>
      <family val="2"/>
      <charset val="1"/>
    </font>
    <font>
      <b val="true"/>
      <sz val="10"/>
      <color rgb="FF009844"/>
      <name val="Century Gothic"/>
      <family val="2"/>
      <charset val="1"/>
    </font>
    <font>
      <b val="true"/>
      <sz val="10"/>
      <color theme="9" tint="-0.5"/>
      <name val="Century Gothic"/>
      <family val="2"/>
      <charset val="1"/>
    </font>
    <font>
      <b val="true"/>
      <sz val="10"/>
      <color theme="7" tint="-0.5"/>
      <name val="Century Gothic"/>
      <family val="2"/>
      <charset val="1"/>
    </font>
    <font>
      <b val="true"/>
      <sz val="12"/>
      <color theme="1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theme="1" tint="0.3499"/>
        <bgColor rgb="FF404040"/>
      </patternFill>
    </fill>
    <fill>
      <patternFill patternType="solid">
        <fgColor theme="9"/>
        <bgColor rgb="FF79AE40"/>
      </patternFill>
    </fill>
    <fill>
      <patternFill patternType="solid">
        <fgColor rgb="FF009844"/>
        <bgColor rgb="FF00B050"/>
      </patternFill>
    </fill>
    <fill>
      <patternFill patternType="solid">
        <fgColor theme="8" tint="-0.25"/>
        <bgColor rgb="FF4472C4"/>
      </patternFill>
    </fill>
    <fill>
      <patternFill patternType="solid">
        <fgColor theme="7" tint="-0.5"/>
        <bgColor rgb="FF595959"/>
      </patternFill>
    </fill>
    <fill>
      <patternFill patternType="solid">
        <fgColor rgb="FF92D050"/>
        <bgColor rgb="FF79AE40"/>
      </patternFill>
    </fill>
    <fill>
      <patternFill patternType="solid">
        <fgColor rgb="FF79AE40"/>
        <bgColor rgb="FF70AD47"/>
      </patternFill>
    </fill>
    <fill>
      <patternFill patternType="solid">
        <fgColor theme="8"/>
        <bgColor rgb="FF4472C4"/>
      </patternFill>
    </fill>
    <fill>
      <patternFill patternType="solid">
        <fgColor rgb="FFD6A000"/>
        <bgColor rgb="FFFFC000"/>
      </patternFill>
    </fill>
    <fill>
      <patternFill patternType="solid">
        <fgColor theme="0" tint="-0.05"/>
        <bgColor rgb="FFE2F0D9"/>
      </patternFill>
    </fill>
    <fill>
      <patternFill patternType="solid">
        <fgColor theme="9" tint="0.7999"/>
        <bgColor rgb="FFDEEBF7"/>
      </patternFill>
    </fill>
    <fill>
      <patternFill patternType="solid">
        <fgColor rgb="FFD0E08D"/>
        <bgColor rgb="FFD0CECE"/>
      </patternFill>
    </fill>
    <fill>
      <patternFill patternType="solid">
        <fgColor theme="8" tint="0.7999"/>
        <bgColor rgb="FFE2F0D9"/>
      </patternFill>
    </fill>
    <fill>
      <patternFill patternType="solid">
        <fgColor theme="7" tint="0.7999"/>
        <bgColor rgb="FFFBE5D6"/>
      </patternFill>
    </fill>
    <fill>
      <patternFill patternType="solid">
        <fgColor theme="5"/>
        <bgColor rgb="FFEA6B14"/>
      </patternFill>
    </fill>
    <fill>
      <patternFill patternType="solid">
        <fgColor theme="5" tint="-0.25"/>
        <bgColor rgb="FFEA6B14"/>
      </patternFill>
    </fill>
    <fill>
      <patternFill patternType="solid">
        <fgColor theme="5" tint="0.7999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Dashed">
        <color theme="9"/>
      </bottom>
      <diagonal/>
    </border>
    <border diagonalUp="false" diagonalDown="false"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2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14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15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6000"/>
      <rgbColor rgb="FF800080"/>
      <rgbColor rgb="FF009844"/>
      <rgbColor rgb="FFBFBFBF"/>
      <rgbColor rgb="FF8B8B8B"/>
      <rgbColor rgb="FFADB9CA"/>
      <rgbColor rgb="FF993366"/>
      <rgbColor rgb="FFFFF2CC"/>
      <rgbColor rgb="FFDEEBF7"/>
      <rgbColor rgb="FF660066"/>
      <rgbColor rgb="FFED7D31"/>
      <rgbColor rgb="FF2E75B6"/>
      <rgbColor rgb="FFB4C7E7"/>
      <rgbColor rgb="FF000080"/>
      <rgbColor rgb="FFFF00FF"/>
      <rgbColor rgb="FFFFFF00"/>
      <rgbColor rgb="FF00FFFF"/>
      <rgbColor rgb="FF800080"/>
      <rgbColor rgb="FF800000"/>
      <rgbColor rgb="FF70AD47"/>
      <rgbColor rgb="FF0000FF"/>
      <rgbColor rgb="FF00B0F0"/>
      <rgbColor rgb="FFF2F2F2"/>
      <rgbColor rgb="FFE2F0D9"/>
      <rgbColor rgb="FFD0E08D"/>
      <rgbColor rgb="FF99CCFF"/>
      <rgbColor rgb="FFD9D9D9"/>
      <rgbColor rgb="FFD0CECE"/>
      <rgbColor rgb="FFFBE5D6"/>
      <rgbColor rgb="FF4472C4"/>
      <rgbColor rgb="FF5B9BD5"/>
      <rgbColor rgb="FF92D050"/>
      <rgbColor rgb="FFFFC000"/>
      <rgbColor rgb="FFD6A000"/>
      <rgbColor rgb="FFEA6B14"/>
      <rgbColor rgb="FF595959"/>
      <rgbColor rgb="FF79AE40"/>
      <rgbColor rgb="FF003366"/>
      <rgbColor rgb="FF00B050"/>
      <rgbColor rgb="FF385724"/>
      <rgbColor rgb="FF385623"/>
      <rgbColor rgb="FFC55A11"/>
      <rgbColor rgb="FF993366"/>
      <rgbColor rgb="FF333F4F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3000" spc="-1" strike="noStrike">
                <a:solidFill>
                  <a:srgbClr val="2e75b6"/>
                </a:solidFill>
                <a:latin typeface="Century Gothic"/>
                <a:ea typeface="Arial"/>
              </a:defRPr>
            </a:pPr>
            <a:r>
              <a:rPr b="0" lang="en-US" sz="3000" spc="-1" strike="noStrike">
                <a:solidFill>
                  <a:srgbClr val="2e75b6"/>
                </a:solidFill>
                <a:latin typeface="Century Gothic"/>
                <a:ea typeface="Arial"/>
              </a:rPr>
              <a:t>DEBT TO EQUITY RATIO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'KPI Data - DO NOT DELETE'!$E$17</c:f>
              <c:strCache>
                <c:ptCount val="1"/>
                <c:pt idx="0">
                  <c:v>DEBT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93000">
                  <a:srgbClr val="ea6b14"/>
                </a:gs>
              </a:gsLst>
              <a:lin ang="5400000"/>
            </a:gra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entury Gothic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c00000"/>
                </a:solidFill>
                <a:prstDash val="sysDot"/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'KPI Data - DO NOT DELETE'!$D$18:$D$27</c:f>
              <c:strCache>
                <c:ptCount val="10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</c:strCache>
            </c:strRef>
          </c:cat>
          <c:val>
            <c:numRef>
              <c:f>'KPI Data - DO NOT DELETE'!$E$18:$E$27</c:f>
              <c:numCache>
                <c:formatCode>\$#,##0</c:formatCode>
                <c:ptCount val="10"/>
                <c:pt idx="0">
                  <c:v>3613439</c:v>
                </c:pt>
                <c:pt idx="1">
                  <c:v>3508776</c:v>
                </c:pt>
                <c:pt idx="2">
                  <c:v>3719457</c:v>
                </c:pt>
                <c:pt idx="3">
                  <c:v>3310212</c:v>
                </c:pt>
                <c:pt idx="4">
                  <c:v>3945202</c:v>
                </c:pt>
                <c:pt idx="5">
                  <c:v>3938152</c:v>
                </c:pt>
                <c:pt idx="6">
                  <c:v>3733706</c:v>
                </c:pt>
                <c:pt idx="7">
                  <c:v>3526698</c:v>
                </c:pt>
                <c:pt idx="8">
                  <c:v>3632971</c:v>
                </c:pt>
                <c:pt idx="9">
                  <c:v>3206487</c:v>
                </c:pt>
              </c:numCache>
            </c:numRef>
          </c:val>
        </c:ser>
        <c:ser>
          <c:idx val="1"/>
          <c:order val="1"/>
          <c:tx>
            <c:strRef>
              <c:f>'KPI Data - DO NOT DELETE'!$F$17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rgbClr val="333f4f"/>
                </a:gs>
                <a:gs pos="77000">
                  <a:srgbClr val="5b9bd5"/>
                </a:gs>
              </a:gsLst>
              <a:lin ang="5400000"/>
            </a:gra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entury Gothic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00b0f0"/>
                </a:solidFill>
                <a:prstDash val="sysDot"/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'KPI Data - DO NOT DELETE'!$D$18:$D$27</c:f>
              <c:strCache>
                <c:ptCount val="10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</c:strCache>
            </c:strRef>
          </c:cat>
          <c:val>
            <c:numRef>
              <c:f>'KPI Data - DO NOT DELETE'!$F$18:$F$27</c:f>
              <c:numCache>
                <c:formatCode>\$#,##0</c:formatCode>
                <c:ptCount val="10"/>
                <c:pt idx="0">
                  <c:v>3293202</c:v>
                </c:pt>
                <c:pt idx="1">
                  <c:v>3441854</c:v>
                </c:pt>
                <c:pt idx="2">
                  <c:v>3531844</c:v>
                </c:pt>
                <c:pt idx="3">
                  <c:v>3354051</c:v>
                </c:pt>
                <c:pt idx="4">
                  <c:v>3476155</c:v>
                </c:pt>
                <c:pt idx="5">
                  <c:v>3538468</c:v>
                </c:pt>
                <c:pt idx="6">
                  <c:v>3727037</c:v>
                </c:pt>
                <c:pt idx="7">
                  <c:v>3425405</c:v>
                </c:pt>
                <c:pt idx="8">
                  <c:v>3734041</c:v>
                </c:pt>
                <c:pt idx="9">
                  <c:v>3677074</c:v>
                </c:pt>
              </c:numCache>
            </c:numRef>
          </c:val>
        </c:ser>
        <c:gapWidth val="100"/>
        <c:overlap val="0"/>
        <c:axId val="19401368"/>
        <c:axId val="94935020"/>
      </c:barChart>
      <c:catAx>
        <c:axId val="19401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94935020"/>
        <c:crosses val="autoZero"/>
        <c:auto val="1"/>
        <c:lblAlgn val="ctr"/>
        <c:lblOffset val="100"/>
        <c:noMultiLvlLbl val="0"/>
      </c:catAx>
      <c:valAx>
        <c:axId val="94935020"/>
        <c:scaling>
          <c:orientation val="minMax"/>
          <c:max val="40000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\$#,##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1940136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entury Gothic"/>
              <a:ea typeface="Arial"/>
            </a:defRPr>
          </a:pPr>
        </a:p>
      </c:txPr>
    </c:legend>
    <c:plotVisOnly val="1"/>
    <c:dispBlanksAs val="gap"/>
  </c:chart>
  <c:spPr>
    <a:gradFill>
      <a:gsLst>
        <a:gs pos="0">
          <a:srgbClr val="deebf7"/>
        </a:gs>
        <a:gs pos="44000">
          <a:srgbClr val="ffffff"/>
        </a:gs>
      </a:gsLst>
      <a:lin ang="0"/>
    </a:gra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3000" spc="-1" strike="noStrike">
                <a:solidFill>
                  <a:srgbClr val="2e75b6"/>
                </a:solidFill>
                <a:latin typeface="Century Gothic"/>
                <a:ea typeface="Arial"/>
              </a:defRPr>
            </a:pPr>
            <a:r>
              <a:rPr b="0" lang="en-US" sz="3000" spc="-1" strike="noStrike">
                <a:solidFill>
                  <a:srgbClr val="2e75b6"/>
                </a:solidFill>
                <a:latin typeface="Century Gothic"/>
                <a:ea typeface="Arial"/>
              </a:rPr>
              <a:t>BUDGET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'KPI Data - DO NOT DELETE'!$D$3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entury Gothic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 Data - DO NOT DELETE'!$C$4:$C$13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 - DO NOT DELETE'!$D$4:$D$13</c:f>
              <c:numCache>
                <c:formatCode>\$#,##0</c:formatCode>
                <c:ptCount val="10"/>
                <c:pt idx="0">
                  <c:v>129868</c:v>
                </c:pt>
                <c:pt idx="1">
                  <c:v>237605</c:v>
                </c:pt>
                <c:pt idx="2">
                  <c:v>249420</c:v>
                </c:pt>
                <c:pt idx="3">
                  <c:v>226538</c:v>
                </c:pt>
                <c:pt idx="4">
                  <c:v>109478</c:v>
                </c:pt>
                <c:pt idx="5">
                  <c:v>129160</c:v>
                </c:pt>
                <c:pt idx="6">
                  <c:v>213785</c:v>
                </c:pt>
                <c:pt idx="7">
                  <c:v>128283</c:v>
                </c:pt>
                <c:pt idx="8">
                  <c:v>175438</c:v>
                </c:pt>
                <c:pt idx="9">
                  <c:v>253755</c:v>
                </c:pt>
              </c:numCache>
            </c:numRef>
          </c:val>
        </c:ser>
        <c:ser>
          <c:idx val="1"/>
          <c:order val="1"/>
          <c:tx>
            <c:strRef>
              <c:f>'KPI Data - DO NOT DELETE'!$E$3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entury Gothic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 Data - DO NOT DELETE'!$C$4:$C$13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 - DO NOT DELETE'!$E$4:$E$13</c:f>
              <c:numCache>
                <c:formatCode>\$#,##0</c:formatCode>
                <c:ptCount val="10"/>
                <c:pt idx="0">
                  <c:v>256513</c:v>
                </c:pt>
                <c:pt idx="1">
                  <c:v>85618</c:v>
                </c:pt>
                <c:pt idx="2">
                  <c:v>264259</c:v>
                </c:pt>
                <c:pt idx="3">
                  <c:v>293368</c:v>
                </c:pt>
                <c:pt idx="4">
                  <c:v>174003</c:v>
                </c:pt>
                <c:pt idx="5">
                  <c:v>249567</c:v>
                </c:pt>
                <c:pt idx="6">
                  <c:v>79255</c:v>
                </c:pt>
                <c:pt idx="7">
                  <c:v>122300</c:v>
                </c:pt>
                <c:pt idx="8">
                  <c:v>119943</c:v>
                </c:pt>
                <c:pt idx="9">
                  <c:v>255187</c:v>
                </c:pt>
              </c:numCache>
            </c:numRef>
          </c:val>
        </c:ser>
        <c:gapWidth val="75"/>
        <c:overlap val="0"/>
        <c:axId val="89315958"/>
        <c:axId val="93852512"/>
      </c:barChart>
      <c:catAx>
        <c:axId val="89315958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93852512"/>
        <c:crosses val="autoZero"/>
        <c:auto val="1"/>
        <c:lblAlgn val="ctr"/>
        <c:lblOffset val="100"/>
        <c:noMultiLvlLbl val="0"/>
      </c:catAx>
      <c:valAx>
        <c:axId val="93852512"/>
        <c:scaling>
          <c:orientation val="minMax"/>
          <c:max val="3000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\$#,##0" sourceLinked="0"/>
        <c:majorTickMark val="cross"/>
        <c:minorTickMark val="in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1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8931595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entury Gothic"/>
              <a:ea typeface="Arial"/>
            </a:defRPr>
          </a:pPr>
        </a:p>
      </c:txPr>
    </c:legend>
    <c:plotVisOnly val="1"/>
    <c:dispBlanksAs val="gap"/>
  </c:chart>
  <c:spPr>
    <a:gradFill>
      <a:gsLst>
        <a:gs pos="0">
          <a:srgbClr val="deebf7"/>
        </a:gs>
        <a:gs pos="44000">
          <a:srgbClr val="ffffff"/>
        </a:gs>
      </a:gsLst>
      <a:lin ang="0"/>
    </a:gradFill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3000" spc="-1" strike="noStrike">
                <a:solidFill>
                  <a:srgbClr val="2e75b6"/>
                </a:solidFill>
                <a:latin typeface="Century Gothic"/>
                <a:ea typeface="Arial"/>
              </a:defRPr>
            </a:pPr>
            <a:r>
              <a:rPr b="0" lang="en-US" sz="3000" spc="-1" strike="noStrike">
                <a:solidFill>
                  <a:srgbClr val="2e75b6"/>
                </a:solidFill>
                <a:latin typeface="Century Gothic"/>
                <a:ea typeface="Arial"/>
              </a:rPr>
              <a:t>REVENUE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'KPI Data - DO NOT DELETE'!$I$3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b4c7e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entury Gothic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 Data - DO NOT DELETE'!$C$4:$C$13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 - DO NOT DELETE'!$I$4:$I$13</c:f>
              <c:numCache>
                <c:formatCode>\$#,##0</c:formatCode>
                <c:ptCount val="10"/>
                <c:pt idx="0">
                  <c:v>1100916</c:v>
                </c:pt>
                <c:pt idx="1">
                  <c:v>215534</c:v>
                </c:pt>
                <c:pt idx="2">
                  <c:v>820719</c:v>
                </c:pt>
                <c:pt idx="3">
                  <c:v>620242</c:v>
                </c:pt>
                <c:pt idx="4">
                  <c:v>821177</c:v>
                </c:pt>
                <c:pt idx="5">
                  <c:v>901263</c:v>
                </c:pt>
                <c:pt idx="6">
                  <c:v>878528</c:v>
                </c:pt>
                <c:pt idx="7">
                  <c:v>838380</c:v>
                </c:pt>
                <c:pt idx="8">
                  <c:v>1073157</c:v>
                </c:pt>
                <c:pt idx="9">
                  <c:v>1141047</c:v>
                </c:pt>
              </c:numCache>
            </c:numRef>
          </c:val>
        </c:ser>
        <c:ser>
          <c:idx val="1"/>
          <c:order val="1"/>
          <c:tx>
            <c:strRef>
              <c:f>'KPI Data - DO NOT DELETE'!$J$3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2e75b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entury Gothic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 Data - DO NOT DELETE'!$C$4:$C$13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 - DO NOT DELETE'!$J$4:$J$13</c:f>
              <c:numCache>
                <c:formatCode>\$#,##0</c:formatCode>
                <c:ptCount val="10"/>
                <c:pt idx="0">
                  <c:v>1073357</c:v>
                </c:pt>
                <c:pt idx="1">
                  <c:v>878162</c:v>
                </c:pt>
                <c:pt idx="2">
                  <c:v>1193784</c:v>
                </c:pt>
                <c:pt idx="3">
                  <c:v>420345</c:v>
                </c:pt>
                <c:pt idx="4">
                  <c:v>1175811</c:v>
                </c:pt>
                <c:pt idx="5">
                  <c:v>1015766</c:v>
                </c:pt>
                <c:pt idx="6">
                  <c:v>733751</c:v>
                </c:pt>
                <c:pt idx="7">
                  <c:v>955983</c:v>
                </c:pt>
                <c:pt idx="8">
                  <c:v>924095</c:v>
                </c:pt>
                <c:pt idx="9">
                  <c:v>1061074</c:v>
                </c:pt>
              </c:numCache>
            </c:numRef>
          </c:val>
        </c:ser>
        <c:gapWidth val="75"/>
        <c:overlap val="0"/>
        <c:axId val="78177740"/>
        <c:axId val="22897100"/>
      </c:barChart>
      <c:catAx>
        <c:axId val="78177740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22897100"/>
        <c:crosses val="autoZero"/>
        <c:auto val="1"/>
        <c:lblAlgn val="ctr"/>
        <c:lblOffset val="100"/>
        <c:noMultiLvlLbl val="0"/>
      </c:catAx>
      <c:valAx>
        <c:axId val="22897100"/>
        <c:scaling>
          <c:orientation val="minMax"/>
          <c:max val="1250000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\$#,##0" sourceLinked="0"/>
        <c:majorTickMark val="cross"/>
        <c:minorTickMark val="in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1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7817774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entury Gothic"/>
              <a:ea typeface="Arial"/>
            </a:defRPr>
          </a:pPr>
        </a:p>
      </c:txPr>
    </c:legend>
    <c:plotVisOnly val="1"/>
    <c:dispBlanksAs val="gap"/>
  </c:chart>
  <c:spPr>
    <a:gradFill>
      <a:gsLst>
        <a:gs pos="0">
          <a:srgbClr val="deebf7"/>
        </a:gs>
        <a:gs pos="44000">
          <a:srgbClr val="ffffff"/>
        </a:gs>
      </a:gsLst>
      <a:lin ang="0"/>
    </a:gradFill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3000" spc="-1" strike="noStrike">
                <a:solidFill>
                  <a:srgbClr val="2e75b6"/>
                </a:solidFill>
                <a:latin typeface="Century Gothic"/>
                <a:ea typeface="Arial"/>
              </a:defRPr>
            </a:pPr>
            <a:r>
              <a:rPr b="0" lang="en-US" sz="3000" spc="-1" strike="noStrike">
                <a:solidFill>
                  <a:srgbClr val="2e75b6"/>
                </a:solidFill>
                <a:latin typeface="Century Gothic"/>
                <a:ea typeface="Arial"/>
              </a:rPr>
              <a:t>BUDGET TOTAL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'KPI Data - DO NOT DELETE'!$D$3</c:f>
              <c:strCache>
                <c:ptCount val="1"/>
                <c:pt idx="0">
                  <c:v>GOAL</c:v>
                </c:pt>
              </c:strCache>
            </c:strRef>
          </c:tx>
          <c:spPr>
            <a:gradFill>
              <a:gsLst>
                <a:gs pos="0">
                  <a:srgbClr val="ffffff"/>
                </a:gs>
                <a:gs pos="45000">
                  <a:srgbClr val="92d050"/>
                </a:gs>
              </a:gsLst>
              <a:lin ang="0"/>
            </a:gradFill>
            <a:ln w="0">
              <a:noFill/>
            </a:ln>
          </c:spPr>
          <c:invertIfNegative val="0"/>
          <c:dLbls>
            <c:numFmt formatCode="\$#,##0" sourceLinked="1"/>
            <c:txPr>
              <a:bodyPr wrap="square"/>
              <a:lstStyle/>
              <a:p>
                <a:pPr>
                  <a:defRPr b="1" sz="1500" spc="-1" strike="noStrike">
                    <a:solidFill>
                      <a:srgbClr val="ffffff"/>
                    </a:solidFill>
                    <a:latin typeface="Century Gothic"/>
                    <a:ea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 Data - DO NOT DELETE'!$C$4:$C$13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 - DO NOT DELETE'!$D$14</c:f>
              <c:numCache>
                <c:formatCode>\$#,##0</c:formatCode>
                <c:ptCount val="1"/>
                <c:pt idx="0">
                  <c:v>1853330</c:v>
                </c:pt>
              </c:numCache>
            </c:numRef>
          </c:val>
        </c:ser>
        <c:ser>
          <c:idx val="1"/>
          <c:order val="1"/>
          <c:tx>
            <c:strRef>
              <c:f>'KPI Data - DO NOT DELETE'!$E$3</c:f>
              <c:strCache>
                <c:ptCount val="1"/>
                <c:pt idx="0">
                  <c:v>ACTUAL</c:v>
                </c:pt>
              </c:strCache>
            </c:strRef>
          </c:tx>
          <c:spPr>
            <a:gradFill>
              <a:gsLst>
                <a:gs pos="0">
                  <a:srgbClr val="92d050"/>
                </a:gs>
                <a:gs pos="45000">
                  <a:srgbClr val="00b050">
                    <a:alpha val="80000"/>
                  </a:srgbClr>
                </a:gs>
              </a:gsLst>
              <a:lin ang="0"/>
            </a:gradFill>
            <a:ln w="0">
              <a:noFill/>
            </a:ln>
          </c:spPr>
          <c:invertIfNegative val="0"/>
          <c:dLbls>
            <c:numFmt formatCode="\$#,##0" sourceLinked="1"/>
            <c:txPr>
              <a:bodyPr wrap="square"/>
              <a:lstStyle/>
              <a:p>
                <a:pPr>
                  <a:defRPr b="1" sz="1500" spc="-1" strike="noStrike">
                    <a:solidFill>
                      <a:srgbClr val="ffffff"/>
                    </a:solidFill>
                    <a:latin typeface="Century Gothic"/>
                    <a:ea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 Data - DO NOT DELETE'!$C$4:$C$13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 - DO NOT DELETE'!$E$14</c:f>
              <c:numCache>
                <c:formatCode>\$#,##0</c:formatCode>
                <c:ptCount val="1"/>
                <c:pt idx="0">
                  <c:v>1900013</c:v>
                </c:pt>
              </c:numCache>
            </c:numRef>
          </c:val>
        </c:ser>
        <c:gapWidth val="0"/>
        <c:overlap val="25"/>
        <c:axId val="58407899"/>
        <c:axId val="83501737"/>
      </c:barChart>
      <c:catAx>
        <c:axId val="58407899"/>
        <c:scaling>
          <c:orientation val="maxMin"/>
        </c:scaling>
        <c:delete val="1"/>
        <c:axPos val="b"/>
        <c:numFmt formatCode="General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83501737"/>
        <c:auto val="1"/>
        <c:lblAlgn val="ctr"/>
        <c:lblOffset val="100"/>
        <c:noMultiLvlLbl val="0"/>
      </c:catAx>
      <c:valAx>
        <c:axId val="83501737"/>
        <c:scaling>
          <c:orientation val="minMax"/>
          <c:max val="2000000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\$#,##0" sourceLinked="0"/>
        <c:majorTickMark val="cross"/>
        <c:minorTickMark val="in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58407899"/>
        <c:crosses val="autoZero"/>
        <c:crossBetween val="between"/>
        <c:majorUnit val="250000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entury Gothic"/>
              <a:ea typeface="Arial"/>
            </a:defRPr>
          </a:pPr>
        </a:p>
      </c:txPr>
    </c:legend>
    <c:plotVisOnly val="1"/>
    <c:dispBlanksAs val="gap"/>
  </c:chart>
  <c:spPr>
    <a:gradFill>
      <a:gsLst>
        <a:gs pos="2000">
          <a:srgbClr val="deebf7"/>
        </a:gs>
        <a:gs pos="44000">
          <a:srgbClr val="ffffff"/>
        </a:gs>
      </a:gsLst>
      <a:lin ang="0"/>
    </a:gradFill>
    <a:ln w="936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3000" spc="-1" strike="noStrike">
                <a:solidFill>
                  <a:srgbClr val="2e75b6"/>
                </a:solidFill>
                <a:latin typeface="Century Gothic"/>
                <a:ea typeface="Arial"/>
              </a:defRPr>
            </a:pPr>
            <a:r>
              <a:rPr b="0" lang="en-US" sz="3000" spc="-1" strike="noStrike">
                <a:solidFill>
                  <a:srgbClr val="2e75b6"/>
                </a:solidFill>
                <a:latin typeface="Century Gothic"/>
                <a:ea typeface="Arial"/>
              </a:rPr>
              <a:t>REVENUE TOTAL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'KPI Data - DO NOT DELETE'!$I$3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b4c7e7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b4c7e7"/>
              </a:solidFill>
              <a:ln w="0">
                <a:noFill/>
              </a:ln>
            </c:spPr>
          </c:dPt>
          <c:dLbls>
            <c:numFmt formatCode="\$#,##0" sourceLinked="1"/>
            <c:dLbl>
              <c:idx val="0"/>
              <c:numFmt formatCode="\$#,##0" sourceLinked="1"/>
              <c:txPr>
                <a:bodyPr wrap="square"/>
                <a:lstStyle/>
                <a:p>
                  <a:pPr>
                    <a:defRPr b="1" sz="1500" spc="-1" strike="noStrike">
                      <a:solidFill>
                        <a:srgbClr val="ffffff"/>
                      </a:solidFill>
                      <a:latin typeface="Century Gothic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500" spc="-1" strike="noStrike">
                    <a:solidFill>
                      <a:srgbClr val="ffffff"/>
                    </a:solidFill>
                    <a:latin typeface="Century Gothic"/>
                    <a:ea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'KPI Data - DO NOT DELETE'!$C$4:$J$13</c:f>
              <c:multiLvlStrCache>
                <c:ptCount val="10"/>
                <c:lvl>
                  <c:pt idx="0">
                    <c:v>$1,073,357</c:v>
                  </c:pt>
                  <c:pt idx="1">
                    <c:v>$878,162</c:v>
                  </c:pt>
                  <c:pt idx="2">
                    <c:v>$1,193,784</c:v>
                  </c:pt>
                  <c:pt idx="3">
                    <c:v>$420,345</c:v>
                  </c:pt>
                  <c:pt idx="4">
                    <c:v>$1,175,811</c:v>
                  </c:pt>
                  <c:pt idx="5">
                    <c:v>$1,015,766</c:v>
                  </c:pt>
                  <c:pt idx="6">
                    <c:v>$733,751</c:v>
                  </c:pt>
                  <c:pt idx="7">
                    <c:v>$955,983</c:v>
                  </c:pt>
                  <c:pt idx="8">
                    <c:v>$924,095</c:v>
                  </c:pt>
                  <c:pt idx="9">
                    <c:v>$1,061,074</c:v>
                  </c:pt>
                </c:lvl>
                <c:lvl>
                  <c:pt idx="0">
                    <c:v>$1,100,916</c:v>
                  </c:pt>
                  <c:pt idx="1">
                    <c:v>$215,534</c:v>
                  </c:pt>
                  <c:pt idx="2">
                    <c:v>$820,719</c:v>
                  </c:pt>
                  <c:pt idx="3">
                    <c:v>$620,242</c:v>
                  </c:pt>
                  <c:pt idx="4">
                    <c:v>$821,177</c:v>
                  </c:pt>
                  <c:pt idx="5">
                    <c:v>$901,263</c:v>
                  </c:pt>
                  <c:pt idx="6">
                    <c:v>$878,528</c:v>
                  </c:pt>
                  <c:pt idx="7">
                    <c:v>$838,380</c:v>
                  </c:pt>
                  <c:pt idx="8">
                    <c:v>$1,073,157</c:v>
                  </c:pt>
                  <c:pt idx="9">
                    <c:v>$1,141,047</c:v>
                  </c:pt>
                </c:lvl>
                <c:lvl>
                  <c:pt idx="0">
                    <c:v>$280,796</c:v>
                  </c:pt>
                  <c:pt idx="1">
                    <c:v>$96,216</c:v>
                  </c:pt>
                  <c:pt idx="2">
                    <c:v>$274,786</c:v>
                  </c:pt>
                  <c:pt idx="3">
                    <c:v>$313,960</c:v>
                  </c:pt>
                  <c:pt idx="4">
                    <c:v>$194,395</c:v>
                  </c:pt>
                  <c:pt idx="5">
                    <c:v>$264,057</c:v>
                  </c:pt>
                  <c:pt idx="6">
                    <c:v>$94,837</c:v>
                  </c:pt>
                  <c:pt idx="7">
                    <c:v>$143,906</c:v>
                  </c:pt>
                  <c:pt idx="8">
                    <c:v>$140,610</c:v>
                  </c:pt>
                  <c:pt idx="9">
                    <c:v>$267,534</c:v>
                  </c:pt>
                </c:lvl>
                <c:lvl>
                  <c:pt idx="0">
                    <c:v>$24,283</c:v>
                  </c:pt>
                  <c:pt idx="1">
                    <c:v>$10,598</c:v>
                  </c:pt>
                  <c:pt idx="2">
                    <c:v>$10,527</c:v>
                  </c:pt>
                  <c:pt idx="3">
                    <c:v>$20,592</c:v>
                  </c:pt>
                  <c:pt idx="4">
                    <c:v>$20,392</c:v>
                  </c:pt>
                  <c:pt idx="5">
                    <c:v>$14,490</c:v>
                  </c:pt>
                  <c:pt idx="6">
                    <c:v>$15,582</c:v>
                  </c:pt>
                  <c:pt idx="7">
                    <c:v>$21,606</c:v>
                  </c:pt>
                  <c:pt idx="8">
                    <c:v>$20,667</c:v>
                  </c:pt>
                  <c:pt idx="9">
                    <c:v>$12,347</c:v>
                  </c:pt>
                </c:lvl>
                <c:lvl>
                  <c:pt idx="0">
                    <c:v>-$126,645</c:v>
                  </c:pt>
                  <c:pt idx="1">
                    <c:v>$151,987</c:v>
                  </c:pt>
                  <c:pt idx="2">
                    <c:v>-$14,839</c:v>
                  </c:pt>
                  <c:pt idx="3">
                    <c:v>-$66,830</c:v>
                  </c:pt>
                  <c:pt idx="4">
                    <c:v>-$64,525</c:v>
                  </c:pt>
                  <c:pt idx="5">
                    <c:v>-$120,407</c:v>
                  </c:pt>
                  <c:pt idx="6">
                    <c:v>$134,530</c:v>
                  </c:pt>
                  <c:pt idx="7">
                    <c:v>$5,983</c:v>
                  </c:pt>
                  <c:pt idx="8">
                    <c:v>$55,495</c:v>
                  </c:pt>
                  <c:pt idx="9">
                    <c:v>-$1,432</c:v>
                  </c:pt>
                </c:lvl>
                <c:lvl>
                  <c:pt idx="0">
                    <c:v>$256,513</c:v>
                  </c:pt>
                  <c:pt idx="1">
                    <c:v>$85,618</c:v>
                  </c:pt>
                  <c:pt idx="2">
                    <c:v>$264,259</c:v>
                  </c:pt>
                  <c:pt idx="3">
                    <c:v>$293,368</c:v>
                  </c:pt>
                  <c:pt idx="4">
                    <c:v>$174,003</c:v>
                  </c:pt>
                  <c:pt idx="5">
                    <c:v>$249,567</c:v>
                  </c:pt>
                  <c:pt idx="6">
                    <c:v>$79,255</c:v>
                  </c:pt>
                  <c:pt idx="7">
                    <c:v>$122,300</c:v>
                  </c:pt>
                  <c:pt idx="8">
                    <c:v>$119,943</c:v>
                  </c:pt>
                  <c:pt idx="9">
                    <c:v>$255,187</c:v>
                  </c:pt>
                </c:lvl>
                <c:lvl>
                  <c:pt idx="0">
                    <c:v>$129,868</c:v>
                  </c:pt>
                  <c:pt idx="1">
                    <c:v>$237,605</c:v>
                  </c:pt>
                  <c:pt idx="2">
                    <c:v>$249,420</c:v>
                  </c:pt>
                  <c:pt idx="3">
                    <c:v>$226,538</c:v>
                  </c:pt>
                  <c:pt idx="4">
                    <c:v>$109,478</c:v>
                  </c:pt>
                  <c:pt idx="5">
                    <c:v>$129,160</c:v>
                  </c:pt>
                  <c:pt idx="6">
                    <c:v>$213,785</c:v>
                  </c:pt>
                  <c:pt idx="7">
                    <c:v>$128,283</c:v>
                  </c:pt>
                  <c:pt idx="8">
                    <c:v>$175,438</c:v>
                  </c:pt>
                  <c:pt idx="9">
                    <c:v>$253,755</c:v>
                  </c:pt>
                </c:lvl>
                <c:lvl>
                  <c:pt idx="0">
                    <c:v>ITEM 1</c:v>
                  </c:pt>
                  <c:pt idx="1">
                    <c:v>ITEM 2</c:v>
                  </c:pt>
                  <c:pt idx="2">
                    <c:v>ITEM 3</c:v>
                  </c:pt>
                  <c:pt idx="3">
                    <c:v>ITEM 4</c:v>
                  </c:pt>
                  <c:pt idx="4">
                    <c:v>ITEM 5</c:v>
                  </c:pt>
                  <c:pt idx="5">
                    <c:v>ITEM 6</c:v>
                  </c:pt>
                  <c:pt idx="6">
                    <c:v>ITEM 7</c:v>
                  </c:pt>
                  <c:pt idx="7">
                    <c:v>ITEM 8</c:v>
                  </c:pt>
                  <c:pt idx="8">
                    <c:v>ITEM 9</c:v>
                  </c:pt>
                  <c:pt idx="9">
                    <c:v>ITEM 10</c:v>
                  </c:pt>
                </c:lvl>
              </c:multiLvlStrCache>
            </c:multiLvlStrRef>
          </c:cat>
          <c:val>
            <c:numRef>
              <c:f>'KPI Data - DO NOT DELETE'!$I$14</c:f>
              <c:numCache>
                <c:formatCode>\$#,##0</c:formatCode>
                <c:ptCount val="1"/>
                <c:pt idx="0">
                  <c:v>8410963</c:v>
                </c:pt>
              </c:numCache>
            </c:numRef>
          </c:val>
        </c:ser>
        <c:ser>
          <c:idx val="1"/>
          <c:order val="1"/>
          <c:tx>
            <c:strRef>
              <c:f>'KPI Data - DO NOT DELETE'!$J$3</c:f>
              <c:strCache>
                <c:ptCount val="1"/>
                <c:pt idx="0">
                  <c:v>ACTUAL</c:v>
                </c:pt>
              </c:strCache>
            </c:strRef>
          </c:tx>
          <c:spPr>
            <a:gradFill>
              <a:gsLst>
                <a:gs pos="0">
                  <a:srgbClr val="70ad47"/>
                </a:gs>
                <a:gs pos="45000">
                  <a:srgbClr val="385623">
                    <a:alpha val="80000"/>
                  </a:srgbClr>
                </a:gs>
              </a:gsLst>
              <a:lin ang="0"/>
            </a:gradFill>
            <a:ln w="0">
              <a:noFill/>
            </a:ln>
          </c:spPr>
          <c:invertIfNegative val="0"/>
          <c:dPt>
            <c:idx val="0"/>
            <c:invertIfNegative val="0"/>
            <c:spPr>
              <a:gradFill rotWithShape="0">
                <a:gsLst>
                  <a:gs pos="0">
                    <a:srgbClr val="2e75b6"/>
                  </a:gs>
                  <a:gs pos="45000">
                    <a:srgbClr val="2e75b6">
                      <a:alpha val="80000"/>
                    </a:srgbClr>
                  </a:gs>
                </a:gsLst>
                <a:lin ang="0"/>
              </a:gradFill>
              <a:ln w="0">
                <a:noFill/>
              </a:ln>
            </c:spPr>
          </c:dPt>
          <c:dLbls>
            <c:numFmt formatCode="\$#,##0" sourceLinked="1"/>
            <c:dLbl>
              <c:idx val="0"/>
              <c:numFmt formatCode="\$#,##0" sourceLinked="1"/>
              <c:txPr>
                <a:bodyPr wrap="square"/>
                <a:lstStyle/>
                <a:p>
                  <a:pPr>
                    <a:defRPr b="1" sz="1500" spc="-1" strike="noStrike">
                      <a:solidFill>
                        <a:srgbClr val="ffffff"/>
                      </a:solidFill>
                      <a:latin typeface="Century Gothic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500" spc="-1" strike="noStrike">
                    <a:solidFill>
                      <a:srgbClr val="ffffff"/>
                    </a:solidFill>
                    <a:latin typeface="Century Gothic"/>
                    <a:ea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'KPI Data - DO NOT DELETE'!$C$4:$J$13</c:f>
              <c:multiLvlStrCache>
                <c:ptCount val="10"/>
                <c:lvl>
                  <c:pt idx="0">
                    <c:v>$1,073,357</c:v>
                  </c:pt>
                  <c:pt idx="1">
                    <c:v>$878,162</c:v>
                  </c:pt>
                  <c:pt idx="2">
                    <c:v>$1,193,784</c:v>
                  </c:pt>
                  <c:pt idx="3">
                    <c:v>$420,345</c:v>
                  </c:pt>
                  <c:pt idx="4">
                    <c:v>$1,175,811</c:v>
                  </c:pt>
                  <c:pt idx="5">
                    <c:v>$1,015,766</c:v>
                  </c:pt>
                  <c:pt idx="6">
                    <c:v>$733,751</c:v>
                  </c:pt>
                  <c:pt idx="7">
                    <c:v>$955,983</c:v>
                  </c:pt>
                  <c:pt idx="8">
                    <c:v>$924,095</c:v>
                  </c:pt>
                  <c:pt idx="9">
                    <c:v>$1,061,074</c:v>
                  </c:pt>
                </c:lvl>
                <c:lvl>
                  <c:pt idx="0">
                    <c:v>$1,100,916</c:v>
                  </c:pt>
                  <c:pt idx="1">
                    <c:v>$215,534</c:v>
                  </c:pt>
                  <c:pt idx="2">
                    <c:v>$820,719</c:v>
                  </c:pt>
                  <c:pt idx="3">
                    <c:v>$620,242</c:v>
                  </c:pt>
                  <c:pt idx="4">
                    <c:v>$821,177</c:v>
                  </c:pt>
                  <c:pt idx="5">
                    <c:v>$901,263</c:v>
                  </c:pt>
                  <c:pt idx="6">
                    <c:v>$878,528</c:v>
                  </c:pt>
                  <c:pt idx="7">
                    <c:v>$838,380</c:v>
                  </c:pt>
                  <c:pt idx="8">
                    <c:v>$1,073,157</c:v>
                  </c:pt>
                  <c:pt idx="9">
                    <c:v>$1,141,047</c:v>
                  </c:pt>
                </c:lvl>
                <c:lvl>
                  <c:pt idx="0">
                    <c:v>$280,796</c:v>
                  </c:pt>
                  <c:pt idx="1">
                    <c:v>$96,216</c:v>
                  </c:pt>
                  <c:pt idx="2">
                    <c:v>$274,786</c:v>
                  </c:pt>
                  <c:pt idx="3">
                    <c:v>$313,960</c:v>
                  </c:pt>
                  <c:pt idx="4">
                    <c:v>$194,395</c:v>
                  </c:pt>
                  <c:pt idx="5">
                    <c:v>$264,057</c:v>
                  </c:pt>
                  <c:pt idx="6">
                    <c:v>$94,837</c:v>
                  </c:pt>
                  <c:pt idx="7">
                    <c:v>$143,906</c:v>
                  </c:pt>
                  <c:pt idx="8">
                    <c:v>$140,610</c:v>
                  </c:pt>
                  <c:pt idx="9">
                    <c:v>$267,534</c:v>
                  </c:pt>
                </c:lvl>
                <c:lvl>
                  <c:pt idx="0">
                    <c:v>$24,283</c:v>
                  </c:pt>
                  <c:pt idx="1">
                    <c:v>$10,598</c:v>
                  </c:pt>
                  <c:pt idx="2">
                    <c:v>$10,527</c:v>
                  </c:pt>
                  <c:pt idx="3">
                    <c:v>$20,592</c:v>
                  </c:pt>
                  <c:pt idx="4">
                    <c:v>$20,392</c:v>
                  </c:pt>
                  <c:pt idx="5">
                    <c:v>$14,490</c:v>
                  </c:pt>
                  <c:pt idx="6">
                    <c:v>$15,582</c:v>
                  </c:pt>
                  <c:pt idx="7">
                    <c:v>$21,606</c:v>
                  </c:pt>
                  <c:pt idx="8">
                    <c:v>$20,667</c:v>
                  </c:pt>
                  <c:pt idx="9">
                    <c:v>$12,347</c:v>
                  </c:pt>
                </c:lvl>
                <c:lvl>
                  <c:pt idx="0">
                    <c:v>-$126,645</c:v>
                  </c:pt>
                  <c:pt idx="1">
                    <c:v>$151,987</c:v>
                  </c:pt>
                  <c:pt idx="2">
                    <c:v>-$14,839</c:v>
                  </c:pt>
                  <c:pt idx="3">
                    <c:v>-$66,830</c:v>
                  </c:pt>
                  <c:pt idx="4">
                    <c:v>-$64,525</c:v>
                  </c:pt>
                  <c:pt idx="5">
                    <c:v>-$120,407</c:v>
                  </c:pt>
                  <c:pt idx="6">
                    <c:v>$134,530</c:v>
                  </c:pt>
                  <c:pt idx="7">
                    <c:v>$5,983</c:v>
                  </c:pt>
                  <c:pt idx="8">
                    <c:v>$55,495</c:v>
                  </c:pt>
                  <c:pt idx="9">
                    <c:v>-$1,432</c:v>
                  </c:pt>
                </c:lvl>
                <c:lvl>
                  <c:pt idx="0">
                    <c:v>$256,513</c:v>
                  </c:pt>
                  <c:pt idx="1">
                    <c:v>$85,618</c:v>
                  </c:pt>
                  <c:pt idx="2">
                    <c:v>$264,259</c:v>
                  </c:pt>
                  <c:pt idx="3">
                    <c:v>$293,368</c:v>
                  </c:pt>
                  <c:pt idx="4">
                    <c:v>$174,003</c:v>
                  </c:pt>
                  <c:pt idx="5">
                    <c:v>$249,567</c:v>
                  </c:pt>
                  <c:pt idx="6">
                    <c:v>$79,255</c:v>
                  </c:pt>
                  <c:pt idx="7">
                    <c:v>$122,300</c:v>
                  </c:pt>
                  <c:pt idx="8">
                    <c:v>$119,943</c:v>
                  </c:pt>
                  <c:pt idx="9">
                    <c:v>$255,187</c:v>
                  </c:pt>
                </c:lvl>
                <c:lvl>
                  <c:pt idx="0">
                    <c:v>$129,868</c:v>
                  </c:pt>
                  <c:pt idx="1">
                    <c:v>$237,605</c:v>
                  </c:pt>
                  <c:pt idx="2">
                    <c:v>$249,420</c:v>
                  </c:pt>
                  <c:pt idx="3">
                    <c:v>$226,538</c:v>
                  </c:pt>
                  <c:pt idx="4">
                    <c:v>$109,478</c:v>
                  </c:pt>
                  <c:pt idx="5">
                    <c:v>$129,160</c:v>
                  </c:pt>
                  <c:pt idx="6">
                    <c:v>$213,785</c:v>
                  </c:pt>
                  <c:pt idx="7">
                    <c:v>$128,283</c:v>
                  </c:pt>
                  <c:pt idx="8">
                    <c:v>$175,438</c:v>
                  </c:pt>
                  <c:pt idx="9">
                    <c:v>$253,755</c:v>
                  </c:pt>
                </c:lvl>
                <c:lvl>
                  <c:pt idx="0">
                    <c:v>ITEM 1</c:v>
                  </c:pt>
                  <c:pt idx="1">
                    <c:v>ITEM 2</c:v>
                  </c:pt>
                  <c:pt idx="2">
                    <c:v>ITEM 3</c:v>
                  </c:pt>
                  <c:pt idx="3">
                    <c:v>ITEM 4</c:v>
                  </c:pt>
                  <c:pt idx="4">
                    <c:v>ITEM 5</c:v>
                  </c:pt>
                  <c:pt idx="5">
                    <c:v>ITEM 6</c:v>
                  </c:pt>
                  <c:pt idx="6">
                    <c:v>ITEM 7</c:v>
                  </c:pt>
                  <c:pt idx="7">
                    <c:v>ITEM 8</c:v>
                  </c:pt>
                  <c:pt idx="8">
                    <c:v>ITEM 9</c:v>
                  </c:pt>
                  <c:pt idx="9">
                    <c:v>ITEM 10</c:v>
                  </c:pt>
                </c:lvl>
              </c:multiLvlStrCache>
            </c:multiLvlStrRef>
          </c:cat>
          <c:val>
            <c:numRef>
              <c:f>'KPI Data - DO NOT DELETE'!$J$14</c:f>
              <c:numCache>
                <c:formatCode>\$#,##0</c:formatCode>
                <c:ptCount val="1"/>
                <c:pt idx="0">
                  <c:v>9432128</c:v>
                </c:pt>
              </c:numCache>
            </c:numRef>
          </c:val>
        </c:ser>
        <c:gapWidth val="0"/>
        <c:overlap val="25"/>
        <c:axId val="7657569"/>
        <c:axId val="90443079"/>
      </c:barChart>
      <c:catAx>
        <c:axId val="7657569"/>
        <c:scaling>
          <c:orientation val="maxMin"/>
        </c:scaling>
        <c:delete val="1"/>
        <c:axPos val="b"/>
        <c:numFmt formatCode="\$#,##0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90443079"/>
        <c:auto val="1"/>
        <c:lblAlgn val="ctr"/>
        <c:lblOffset val="100"/>
        <c:noMultiLvlLbl val="0"/>
      </c:catAx>
      <c:valAx>
        <c:axId val="90443079"/>
        <c:scaling>
          <c:orientation val="minMax"/>
          <c:max val="10000000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\$#,##0" sourceLinked="0"/>
        <c:majorTickMark val="cross"/>
        <c:minorTickMark val="in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Century Gothic"/>
                <a:ea typeface="Arial"/>
              </a:defRPr>
            </a:pPr>
          </a:p>
        </c:txPr>
        <c:crossAx val="7657569"/>
        <c:crosses val="autoZero"/>
        <c:crossBetween val="between"/>
        <c:majorUnit val="1000000"/>
        <c:minorUnit val="500000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entury Gothic"/>
              <a:ea typeface="Arial"/>
            </a:defRPr>
          </a:pPr>
        </a:p>
      </c:txPr>
    </c:legend>
    <c:plotVisOnly val="1"/>
    <c:dispBlanksAs val="gap"/>
  </c:chart>
  <c:spPr>
    <a:gradFill>
      <a:gsLst>
        <a:gs pos="0">
          <a:srgbClr val="deebf7"/>
        </a:gs>
        <a:gs pos="44000">
          <a:srgbClr val="ffffff"/>
        </a:gs>
      </a:gsLst>
      <a:lin ang="0"/>
    </a:gradFill>
    <a:ln w="936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3000" spc="-1" strike="noStrike">
                <a:solidFill>
                  <a:srgbClr val="2e75b6"/>
                </a:solidFill>
                <a:latin typeface="Century Gothic"/>
              </a:defRPr>
            </a:pPr>
            <a:r>
              <a:rPr b="0" lang="en-US" sz="3000" spc="-1" strike="noStrike">
                <a:solidFill>
                  <a:srgbClr val="2e75b6"/>
                </a:solidFill>
                <a:latin typeface="Century Gothic"/>
              </a:rPr>
              <a:t>PROFIT MARGINS</a:t>
            </a:r>
          </a:p>
        </c:rich>
      </c:tx>
      <c:layout>
        <c:manualLayout>
          <c:xMode val="edge"/>
          <c:yMode val="edge"/>
          <c:x val="0.45120182665309"/>
          <c:y val="0.0314460414516001"/>
        </c:manualLayout>
      </c:layout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'KPI Data - DO NOT DELETE'!$L$3</c:f>
              <c:strCache>
                <c:ptCount val="1"/>
                <c:pt idx="0">
                  <c:v>GROSS</c:v>
                </c:pt>
              </c:strCache>
            </c:strRef>
          </c:tx>
          <c:spPr>
            <a:solidFill>
              <a:srgbClr val="4472c4"/>
            </a:solidFill>
            <a:ln cap="rnd" w="31680">
              <a:solidFill>
                <a:srgbClr val="4472c4"/>
              </a:solidFill>
              <a:round/>
            </a:ln>
          </c:spPr>
          <c:marker>
            <c:symbol val="circle"/>
            <c:size val="17"/>
            <c:spPr>
              <a:solidFill>
                <a:srgbClr val="4472c4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entury Gothic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 Data - DO NOT DELETE'!$C$4:$C$13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 - DO NOT DELETE'!$L$4:$L$13</c:f>
              <c:numCache>
                <c:formatCode>0%</c:formatCode>
                <c:ptCount val="10"/>
                <c:pt idx="0">
                  <c:v>0.761018002398084</c:v>
                </c:pt>
                <c:pt idx="1">
                  <c:v>0.902503182784042</c:v>
                </c:pt>
                <c:pt idx="2">
                  <c:v>0.778637508963096</c:v>
                </c:pt>
                <c:pt idx="3">
                  <c:v>0.302078054931069</c:v>
                </c:pt>
                <c:pt idx="4">
                  <c:v>0.852014481919288</c:v>
                </c:pt>
                <c:pt idx="5">
                  <c:v>0.754306602111116</c:v>
                </c:pt>
                <c:pt idx="6">
                  <c:v>0.891986518587368</c:v>
                </c:pt>
                <c:pt idx="7">
                  <c:v>0.872068854780891</c:v>
                </c:pt>
                <c:pt idx="8">
                  <c:v>0.870204903175539</c:v>
                </c:pt>
                <c:pt idx="9">
                  <c:v>0.759501222346415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'KPI Data - DO NOT DELETE'!$M$3</c:f>
              <c:strCache>
                <c:ptCount val="1"/>
                <c:pt idx="0">
                  <c:v>NET</c:v>
                </c:pt>
              </c:strCache>
            </c:strRef>
          </c:tx>
          <c:spPr>
            <a:solidFill>
              <a:srgbClr val="ffc000"/>
            </a:solidFill>
            <a:ln cap="rnd" w="31680">
              <a:solidFill>
                <a:srgbClr val="ffc000"/>
              </a:solidFill>
              <a:round/>
            </a:ln>
          </c:spPr>
          <c:marker>
            <c:symbol val="circle"/>
            <c:size val="17"/>
            <c:spPr>
              <a:solidFill>
                <a:srgbClr val="ffc000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entury Gothic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'KPI Data - DO NOT DELETE'!$C$4:$C$13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 - DO NOT DELETE'!$M$4:$M$13</c:f>
              <c:numCache>
                <c:formatCode>0%</c:formatCode>
                <c:ptCount val="10"/>
                <c:pt idx="0">
                  <c:v>0.738394588193863</c:v>
                </c:pt>
                <c:pt idx="1">
                  <c:v>0.890434794491221</c:v>
                </c:pt>
                <c:pt idx="2">
                  <c:v>0.769819330800212</c:v>
                </c:pt>
                <c:pt idx="3">
                  <c:v>0.253089723917258</c:v>
                </c:pt>
                <c:pt idx="4">
                  <c:v>0.834671558609334</c:v>
                </c:pt>
                <c:pt idx="5">
                  <c:v>0.740041505622358</c:v>
                </c:pt>
                <c:pt idx="6">
                  <c:v>0.870750431685954</c:v>
                </c:pt>
                <c:pt idx="7">
                  <c:v>0.849468034473416</c:v>
                </c:pt>
                <c:pt idx="8">
                  <c:v>0.847840319447676</c:v>
                </c:pt>
                <c:pt idx="9">
                  <c:v>0.747864899149353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215905"/>
        <c:axId val="31162934"/>
      </c:lineChart>
      <c:catAx>
        <c:axId val="182159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9080">
            <a:solidFill>
              <a:srgbClr val="40404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entury Gothic"/>
              </a:defRPr>
            </a:pPr>
          </a:p>
        </c:txPr>
        <c:crossAx val="31162934"/>
        <c:crosses val="autoZero"/>
        <c:auto val="1"/>
        <c:lblAlgn val="ctr"/>
        <c:lblOffset val="100"/>
        <c:noMultiLvlLbl val="0"/>
      </c:catAx>
      <c:valAx>
        <c:axId val="31162934"/>
        <c:scaling>
          <c:orientation val="minMax"/>
          <c:max val="1"/>
          <c:min val="0.2"/>
        </c:scaling>
        <c:delete val="0"/>
        <c:axPos val="l"/>
        <c:majorGridlines>
          <c:spPr>
            <a:ln w="9360">
              <a:solidFill>
                <a:srgbClr val="bfbfbf">
                  <a:alpha val="36000"/>
                </a:srgbClr>
              </a:solidFill>
              <a:round/>
            </a:ln>
          </c:spPr>
        </c:majorGridlines>
        <c:numFmt formatCode="0%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1200" spc="-1" strike="noStrike">
                <a:solidFill>
                  <a:srgbClr val="000000"/>
                </a:solidFill>
                <a:latin typeface="Century Gothic"/>
              </a:defRPr>
            </a:pPr>
          </a:p>
        </c:txPr>
        <c:crossAx val="1821590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entury Gothic"/>
            </a:defRPr>
          </a:pPr>
        </a:p>
      </c:txPr>
    </c:legend>
    <c:plotVisOnly val="1"/>
    <c:dispBlanksAs val="gap"/>
  </c:chart>
  <c:spPr>
    <a:gradFill>
      <a:gsLst>
        <a:gs pos="0">
          <a:srgbClr val="deebf7"/>
        </a:gs>
        <a:gs pos="44000">
          <a:srgbClr val="ffffff"/>
        </a:gs>
      </a:gsLst>
      <a:lin ang="0"/>
    </a:gra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232560</xdr:colOff>
      <xdr:row>74</xdr:row>
      <xdr:rowOff>27360</xdr:rowOff>
    </xdr:from>
    <xdr:to>
      <xdr:col>24</xdr:col>
      <xdr:colOff>818640</xdr:colOff>
      <xdr:row>104</xdr:row>
      <xdr:rowOff>18720</xdr:rowOff>
    </xdr:to>
    <xdr:graphicFrame>
      <xdr:nvGraphicFramePr>
        <xdr:cNvPr id="0" name="Chart 10"/>
        <xdr:cNvGraphicFramePr/>
      </xdr:nvGraphicFramePr>
      <xdr:xfrm>
        <a:off x="232560" y="15883200"/>
        <a:ext cx="23320440" cy="599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47520</xdr:rowOff>
    </xdr:from>
    <xdr:to>
      <xdr:col>11</xdr:col>
      <xdr:colOff>752040</xdr:colOff>
      <xdr:row>30</xdr:row>
      <xdr:rowOff>149040</xdr:rowOff>
    </xdr:to>
    <xdr:graphicFrame>
      <xdr:nvGraphicFramePr>
        <xdr:cNvPr id="1" name="Chart 13"/>
        <xdr:cNvGraphicFramePr/>
      </xdr:nvGraphicFramePr>
      <xdr:xfrm>
        <a:off x="289440" y="987480"/>
        <a:ext cx="10756440" cy="570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483840</xdr:colOff>
      <xdr:row>2</xdr:row>
      <xdr:rowOff>104760</xdr:rowOff>
    </xdr:from>
    <xdr:to>
      <xdr:col>24</xdr:col>
      <xdr:colOff>837720</xdr:colOff>
      <xdr:row>30</xdr:row>
      <xdr:rowOff>122040</xdr:rowOff>
    </xdr:to>
    <xdr:graphicFrame>
      <xdr:nvGraphicFramePr>
        <xdr:cNvPr id="2" name="Chart 14"/>
        <xdr:cNvGraphicFramePr/>
      </xdr:nvGraphicFramePr>
      <xdr:xfrm>
        <a:off x="11734920" y="1044720"/>
        <a:ext cx="11837160" cy="561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9360</xdr:colOff>
      <xdr:row>33</xdr:row>
      <xdr:rowOff>95400</xdr:rowOff>
    </xdr:from>
    <xdr:to>
      <xdr:col>12</xdr:col>
      <xdr:colOff>136440</xdr:colOff>
      <xdr:row>46</xdr:row>
      <xdr:rowOff>199800</xdr:rowOff>
    </xdr:to>
    <xdr:graphicFrame>
      <xdr:nvGraphicFramePr>
        <xdr:cNvPr id="3" name="Chart 15"/>
        <xdr:cNvGraphicFramePr/>
      </xdr:nvGraphicFramePr>
      <xdr:xfrm>
        <a:off x="298800" y="7464600"/>
        <a:ext cx="11088720" cy="270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505800</xdr:colOff>
      <xdr:row>33</xdr:row>
      <xdr:rowOff>117360</xdr:rowOff>
    </xdr:from>
    <xdr:to>
      <xdr:col>25</xdr:col>
      <xdr:colOff>18720</xdr:colOff>
      <xdr:row>46</xdr:row>
      <xdr:rowOff>28080</xdr:rowOff>
    </xdr:to>
    <xdr:graphicFrame>
      <xdr:nvGraphicFramePr>
        <xdr:cNvPr id="4" name="Chart 16"/>
        <xdr:cNvGraphicFramePr/>
      </xdr:nvGraphicFramePr>
      <xdr:xfrm>
        <a:off x="11756880" y="7486560"/>
        <a:ext cx="11953080" cy="2511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237960</xdr:colOff>
      <xdr:row>49</xdr:row>
      <xdr:rowOff>66960</xdr:rowOff>
    </xdr:from>
    <xdr:to>
      <xdr:col>24</xdr:col>
      <xdr:colOff>837720</xdr:colOff>
      <xdr:row>71</xdr:row>
      <xdr:rowOff>199440</xdr:rowOff>
    </xdr:to>
    <xdr:graphicFrame>
      <xdr:nvGraphicFramePr>
        <xdr:cNvPr id="5" name="Chart 17"/>
        <xdr:cNvGraphicFramePr/>
      </xdr:nvGraphicFramePr>
      <xdr:xfrm>
        <a:off x="237960" y="10779480"/>
        <a:ext cx="23334120" cy="453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DB9CA"/>
    <pageSetUpPr fitToPage="true"/>
  </sheetPr>
  <dimension ref="B1:Y1048576"/>
  <sheetViews>
    <sheetView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0" ySplit="1" topLeftCell="A2" activePane="bottomLeft" state="frozen"/>
      <selection pane="topLeft" activeCell="A1" activeCellId="0" sqref="A1"/>
      <selection pane="bottomLeft" activeCell="B2" activeCellId="0" sqref="B2"/>
    </sheetView>
  </sheetViews>
  <sheetFormatPr defaultColWidth="11" defaultRowHeight="15.75" zeroHeight="false" outlineLevelRow="0" outlineLevelCol="0"/>
  <cols>
    <col collapsed="false" customWidth="true" hidden="false" outlineLevel="0" max="1" min="1" style="0" width="3.33"/>
    <col collapsed="false" customWidth="true" hidden="false" outlineLevel="0" max="8" min="4" style="0" width="12"/>
    <col collapsed="false" customWidth="true" hidden="false" outlineLevel="0" max="26" min="26" style="0" width="3.33"/>
  </cols>
  <sheetData>
    <row r="1" customFormat="false" ht="16.25" hidden="false" customHeight="true" outlineLevel="0" collapsed="false">
      <c r="J1" s="1"/>
    </row>
    <row r="2" customFormat="false" ht="57.7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2" customFormat="false" ht="27" hidden="false" customHeight="true" outlineLevel="0" collapsed="false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customFormat="false" ht="22.5" hidden="false" customHeight="true" outlineLevel="0" collapsed="false"/>
    <row r="48" customFormat="false" ht="27" hidden="false" customHeight="true" outlineLevel="0" collapsed="false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73" customFormat="false" ht="27" hidden="false" customHeight="true" outlineLevel="0" collapsed="false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1048576" customFormat="false" ht="12.8" hidden="false" customHeight="false" outlineLevel="0" collapsed="false"/>
  </sheetData>
  <mergeCells count="1">
    <mergeCell ref="B2:X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CECE"/>
    <pageSetUpPr fitToPage="false"/>
  </sheetPr>
  <dimension ref="B1:O29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4" activeCellId="0" sqref="C4"/>
    </sheetView>
  </sheetViews>
  <sheetFormatPr defaultColWidth="11" defaultRowHeight="15.75" zeroHeight="false" outlineLevelRow="0" outlineLevelCol="0"/>
  <cols>
    <col collapsed="false" customWidth="true" hidden="false" outlineLevel="0" max="1" min="1" style="0" width="3.33"/>
    <col collapsed="false" customWidth="true" hidden="false" outlineLevel="0" max="2" min="2" style="0" width="6.16"/>
    <col collapsed="false" customWidth="true" hidden="false" outlineLevel="0" max="3" min="3" style="0" width="26.66"/>
    <col collapsed="false" customWidth="true" hidden="false" outlineLevel="0" max="13" min="4" style="0" width="12"/>
    <col collapsed="false" customWidth="true" hidden="false" outlineLevel="0" max="14" min="14" style="0" width="3.33"/>
  </cols>
  <sheetData>
    <row r="1" customFormat="false" ht="49.5" hidden="false" customHeight="true" outlineLevel="0" collapsed="false"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</row>
    <row r="2" customFormat="false" ht="34.5" hidden="false" customHeight="true" outlineLevel="0" collapsed="false">
      <c r="B2" s="6" t="s">
        <v>2</v>
      </c>
      <c r="C2" s="6"/>
      <c r="D2" s="7" t="s">
        <v>3</v>
      </c>
      <c r="E2" s="7"/>
      <c r="F2" s="7"/>
      <c r="G2" s="8" t="s">
        <v>4</v>
      </c>
      <c r="H2" s="8"/>
      <c r="I2" s="9" t="s">
        <v>5</v>
      </c>
      <c r="J2" s="9"/>
      <c r="K2" s="9"/>
      <c r="L2" s="10" t="s">
        <v>6</v>
      </c>
      <c r="M2" s="10"/>
    </row>
    <row r="3" customFormat="false" ht="31.5" hidden="false" customHeight="true" outlineLevel="0" collapsed="false">
      <c r="B3" s="11" t="s">
        <v>7</v>
      </c>
      <c r="C3" s="12" t="s">
        <v>8</v>
      </c>
      <c r="D3" s="13" t="s">
        <v>9</v>
      </c>
      <c r="E3" s="13" t="s">
        <v>10</v>
      </c>
      <c r="F3" s="13" t="s">
        <v>11</v>
      </c>
      <c r="G3" s="14" t="s">
        <v>12</v>
      </c>
      <c r="H3" s="14" t="s">
        <v>13</v>
      </c>
      <c r="I3" s="15" t="s">
        <v>9</v>
      </c>
      <c r="J3" s="15" t="s">
        <v>10</v>
      </c>
      <c r="K3" s="15" t="s">
        <v>11</v>
      </c>
      <c r="L3" s="16" t="s">
        <v>14</v>
      </c>
      <c r="M3" s="16" t="s">
        <v>15</v>
      </c>
    </row>
    <row r="4" customFormat="false" ht="31.5" hidden="false" customHeight="true" outlineLevel="0" collapsed="false">
      <c r="B4" s="17" t="n">
        <v>1</v>
      </c>
      <c r="C4" s="17" t="s">
        <v>16</v>
      </c>
      <c r="D4" s="18" t="n">
        <v>129868</v>
      </c>
      <c r="E4" s="18" t="n">
        <v>256513</v>
      </c>
      <c r="F4" s="18" t="n">
        <f aca="false">(D4-E4)</f>
        <v>-126645</v>
      </c>
      <c r="G4" s="19" t="n">
        <v>24283</v>
      </c>
      <c r="H4" s="19" t="n">
        <f aca="false">G4+E4</f>
        <v>280796</v>
      </c>
      <c r="I4" s="18" t="n">
        <v>1100916</v>
      </c>
      <c r="J4" s="18" t="n">
        <v>1073357</v>
      </c>
      <c r="K4" s="18" t="n">
        <f aca="false">J4-I4</f>
        <v>-27559</v>
      </c>
      <c r="L4" s="20" t="n">
        <f aca="false">(J4-E4)/J4</f>
        <v>0.761018002398084</v>
      </c>
      <c r="M4" s="20" t="n">
        <f aca="false">(J4-H4)/J4</f>
        <v>0.738394588193863</v>
      </c>
    </row>
    <row r="5" customFormat="false" ht="31.5" hidden="false" customHeight="true" outlineLevel="0" collapsed="false">
      <c r="B5" s="17" t="n">
        <v>2</v>
      </c>
      <c r="C5" s="17" t="s">
        <v>17</v>
      </c>
      <c r="D5" s="21" t="n">
        <v>237605</v>
      </c>
      <c r="E5" s="21" t="n">
        <v>85618</v>
      </c>
      <c r="F5" s="21" t="n">
        <f aca="false">(D5-E5)</f>
        <v>151987</v>
      </c>
      <c r="G5" s="22" t="n">
        <v>10598</v>
      </c>
      <c r="H5" s="22" t="n">
        <f aca="false">G5+E5</f>
        <v>96216</v>
      </c>
      <c r="I5" s="23" t="n">
        <v>215534</v>
      </c>
      <c r="J5" s="23" t="n">
        <v>878162</v>
      </c>
      <c r="K5" s="23" t="n">
        <f aca="false">J5-I5</f>
        <v>662628</v>
      </c>
      <c r="L5" s="24" t="n">
        <f aca="false">(J5-E5)/J5</f>
        <v>0.902503182784042</v>
      </c>
      <c r="M5" s="24" t="n">
        <f aca="false">(J5-H5)/J5</f>
        <v>0.890434794491221</v>
      </c>
    </row>
    <row r="6" customFormat="false" ht="31.5" hidden="false" customHeight="true" outlineLevel="0" collapsed="false">
      <c r="B6" s="17" t="n">
        <v>3</v>
      </c>
      <c r="C6" s="17" t="s">
        <v>18</v>
      </c>
      <c r="D6" s="18" t="n">
        <v>249420</v>
      </c>
      <c r="E6" s="18" t="n">
        <v>264259</v>
      </c>
      <c r="F6" s="18" t="n">
        <f aca="false">(D6-E6)</f>
        <v>-14839</v>
      </c>
      <c r="G6" s="19" t="n">
        <v>10527</v>
      </c>
      <c r="H6" s="19" t="n">
        <f aca="false">G6+E6</f>
        <v>274786</v>
      </c>
      <c r="I6" s="18" t="n">
        <v>820719</v>
      </c>
      <c r="J6" s="18" t="n">
        <v>1193784</v>
      </c>
      <c r="K6" s="18" t="n">
        <f aca="false">J6-I6</f>
        <v>373065</v>
      </c>
      <c r="L6" s="20" t="n">
        <f aca="false">(J6-E6)/J6</f>
        <v>0.778637508963096</v>
      </c>
      <c r="M6" s="20" t="n">
        <f aca="false">(J6-H6)/J6</f>
        <v>0.769819330800212</v>
      </c>
    </row>
    <row r="7" customFormat="false" ht="31.5" hidden="false" customHeight="true" outlineLevel="0" collapsed="false">
      <c r="B7" s="17" t="n">
        <v>4</v>
      </c>
      <c r="C7" s="17" t="s">
        <v>19</v>
      </c>
      <c r="D7" s="21" t="n">
        <v>226538</v>
      </c>
      <c r="E7" s="21" t="n">
        <v>293368</v>
      </c>
      <c r="F7" s="21" t="n">
        <f aca="false">(D7-E7)</f>
        <v>-66830</v>
      </c>
      <c r="G7" s="22" t="n">
        <v>20592</v>
      </c>
      <c r="H7" s="22" t="n">
        <f aca="false">G7+E7</f>
        <v>313960</v>
      </c>
      <c r="I7" s="23" t="n">
        <v>620242</v>
      </c>
      <c r="J7" s="23" t="n">
        <v>420345</v>
      </c>
      <c r="K7" s="23" t="n">
        <f aca="false">J7-I7</f>
        <v>-199897</v>
      </c>
      <c r="L7" s="24" t="n">
        <f aca="false">(J7-E7)/J7</f>
        <v>0.302078054931069</v>
      </c>
      <c r="M7" s="24" t="n">
        <f aca="false">(J7-H7)/J7</f>
        <v>0.253089723917258</v>
      </c>
    </row>
    <row r="8" customFormat="false" ht="31.5" hidden="false" customHeight="true" outlineLevel="0" collapsed="false">
      <c r="B8" s="17" t="n">
        <v>5</v>
      </c>
      <c r="C8" s="17" t="s">
        <v>20</v>
      </c>
      <c r="D8" s="18" t="n">
        <v>109478</v>
      </c>
      <c r="E8" s="18" t="n">
        <v>174003</v>
      </c>
      <c r="F8" s="18" t="n">
        <f aca="false">(D8-E8)</f>
        <v>-64525</v>
      </c>
      <c r="G8" s="19" t="n">
        <v>20392</v>
      </c>
      <c r="H8" s="19" t="n">
        <f aca="false">G8+E8</f>
        <v>194395</v>
      </c>
      <c r="I8" s="18" t="n">
        <v>821177</v>
      </c>
      <c r="J8" s="18" t="n">
        <v>1175811</v>
      </c>
      <c r="K8" s="18" t="n">
        <f aca="false">J8-I8</f>
        <v>354634</v>
      </c>
      <c r="L8" s="20" t="n">
        <f aca="false">(J8-E8)/J8</f>
        <v>0.852014481919288</v>
      </c>
      <c r="M8" s="20" t="n">
        <f aca="false">(J8-H8)/J8</f>
        <v>0.834671558609334</v>
      </c>
    </row>
    <row r="9" customFormat="false" ht="31.5" hidden="false" customHeight="true" outlineLevel="0" collapsed="false">
      <c r="B9" s="17" t="n">
        <v>6</v>
      </c>
      <c r="C9" s="17" t="s">
        <v>21</v>
      </c>
      <c r="D9" s="21" t="n">
        <v>129160</v>
      </c>
      <c r="E9" s="21" t="n">
        <v>249567</v>
      </c>
      <c r="F9" s="21" t="n">
        <f aca="false">(D9-E9)</f>
        <v>-120407</v>
      </c>
      <c r="G9" s="22" t="n">
        <v>14490</v>
      </c>
      <c r="H9" s="22" t="n">
        <f aca="false">G9+E9</f>
        <v>264057</v>
      </c>
      <c r="I9" s="23" t="n">
        <v>901263</v>
      </c>
      <c r="J9" s="23" t="n">
        <v>1015766</v>
      </c>
      <c r="K9" s="23" t="n">
        <f aca="false">J9-I9</f>
        <v>114503</v>
      </c>
      <c r="L9" s="24" t="n">
        <f aca="false">(J9-E9)/J9</f>
        <v>0.754306602111116</v>
      </c>
      <c r="M9" s="24" t="n">
        <f aca="false">(J9-H9)/J9</f>
        <v>0.740041505622358</v>
      </c>
    </row>
    <row r="10" customFormat="false" ht="31.5" hidden="false" customHeight="true" outlineLevel="0" collapsed="false">
      <c r="B10" s="17" t="n">
        <v>7</v>
      </c>
      <c r="C10" s="17" t="s">
        <v>22</v>
      </c>
      <c r="D10" s="18" t="n">
        <v>213785</v>
      </c>
      <c r="E10" s="18" t="n">
        <v>79255</v>
      </c>
      <c r="F10" s="18" t="n">
        <f aca="false">(D10-E10)</f>
        <v>134530</v>
      </c>
      <c r="G10" s="19" t="n">
        <v>15582</v>
      </c>
      <c r="H10" s="19" t="n">
        <f aca="false">G10+E10</f>
        <v>94837</v>
      </c>
      <c r="I10" s="18" t="n">
        <v>878528</v>
      </c>
      <c r="J10" s="18" t="n">
        <v>733751</v>
      </c>
      <c r="K10" s="18" t="n">
        <f aca="false">J10-I10</f>
        <v>-144777</v>
      </c>
      <c r="L10" s="20" t="n">
        <f aca="false">(J10-E10)/J10</f>
        <v>0.891986518587368</v>
      </c>
      <c r="M10" s="20" t="n">
        <f aca="false">(J10-H10)/J10</f>
        <v>0.870750431685954</v>
      </c>
    </row>
    <row r="11" customFormat="false" ht="31.5" hidden="false" customHeight="true" outlineLevel="0" collapsed="false">
      <c r="B11" s="17" t="n">
        <v>8</v>
      </c>
      <c r="C11" s="17" t="s">
        <v>23</v>
      </c>
      <c r="D11" s="21" t="n">
        <v>128283</v>
      </c>
      <c r="E11" s="21" t="n">
        <v>122300</v>
      </c>
      <c r="F11" s="21" t="n">
        <f aca="false">(D11-E11)</f>
        <v>5983</v>
      </c>
      <c r="G11" s="22" t="n">
        <v>21606</v>
      </c>
      <c r="H11" s="22" t="n">
        <f aca="false">G11+E11</f>
        <v>143906</v>
      </c>
      <c r="I11" s="23" t="n">
        <v>838380</v>
      </c>
      <c r="J11" s="23" t="n">
        <v>955983</v>
      </c>
      <c r="K11" s="23" t="n">
        <f aca="false">J11-I11</f>
        <v>117603</v>
      </c>
      <c r="L11" s="24" t="n">
        <f aca="false">(J11-E11)/J11</f>
        <v>0.872068854780891</v>
      </c>
      <c r="M11" s="24" t="n">
        <f aca="false">(J11-H11)/J11</f>
        <v>0.849468034473416</v>
      </c>
    </row>
    <row r="12" customFormat="false" ht="31.5" hidden="false" customHeight="true" outlineLevel="0" collapsed="false">
      <c r="B12" s="17" t="n">
        <v>9</v>
      </c>
      <c r="C12" s="17" t="s">
        <v>24</v>
      </c>
      <c r="D12" s="18" t="n">
        <v>175438</v>
      </c>
      <c r="E12" s="18" t="n">
        <v>119943</v>
      </c>
      <c r="F12" s="18" t="n">
        <f aca="false">(D12-E12)</f>
        <v>55495</v>
      </c>
      <c r="G12" s="19" t="n">
        <v>20667</v>
      </c>
      <c r="H12" s="19" t="n">
        <f aca="false">G12+E12</f>
        <v>140610</v>
      </c>
      <c r="I12" s="18" t="n">
        <v>1073157</v>
      </c>
      <c r="J12" s="18" t="n">
        <v>924095</v>
      </c>
      <c r="K12" s="18" t="n">
        <f aca="false">J12-I12</f>
        <v>-149062</v>
      </c>
      <c r="L12" s="20" t="n">
        <f aca="false">(J12-E12)/J12</f>
        <v>0.870204903175539</v>
      </c>
      <c r="M12" s="20" t="n">
        <f aca="false">(J12-H12)/J12</f>
        <v>0.847840319447676</v>
      </c>
    </row>
    <row r="13" customFormat="false" ht="31.5" hidden="false" customHeight="true" outlineLevel="0" collapsed="false">
      <c r="B13" s="17" t="n">
        <v>10</v>
      </c>
      <c r="C13" s="17" t="s">
        <v>25</v>
      </c>
      <c r="D13" s="21" t="n">
        <v>253755</v>
      </c>
      <c r="E13" s="21" t="n">
        <v>255187</v>
      </c>
      <c r="F13" s="21" t="n">
        <f aca="false">(D13-E13)</f>
        <v>-1432</v>
      </c>
      <c r="G13" s="22" t="n">
        <v>12347</v>
      </c>
      <c r="H13" s="22" t="n">
        <f aca="false">G13+E13</f>
        <v>267534</v>
      </c>
      <c r="I13" s="23" t="n">
        <v>1141047</v>
      </c>
      <c r="J13" s="23" t="n">
        <v>1061074</v>
      </c>
      <c r="K13" s="23" t="n">
        <f aca="false">J13-I13</f>
        <v>-79973</v>
      </c>
      <c r="L13" s="24" t="n">
        <f aca="false">(J13-E13)/J13</f>
        <v>0.759501222346415</v>
      </c>
      <c r="M13" s="24" t="n">
        <f aca="false">(J13-H13)/J13</f>
        <v>0.747864899149353</v>
      </c>
    </row>
    <row r="14" customFormat="false" ht="31.5" hidden="false" customHeight="true" outlineLevel="0" collapsed="false">
      <c r="B14" s="25"/>
      <c r="C14" s="26"/>
      <c r="D14" s="27" t="n">
        <f aca="false">SUM(D4:D13)</f>
        <v>1853330</v>
      </c>
      <c r="E14" s="27" t="n">
        <f aca="false">SUM(E4:E13)</f>
        <v>1900013</v>
      </c>
      <c r="F14" s="27" t="n">
        <f aca="false">SUM(F4:F13)</f>
        <v>-46683</v>
      </c>
      <c r="G14" s="28" t="n">
        <f aca="false">SUM(G4:G13)</f>
        <v>171084</v>
      </c>
      <c r="H14" s="28" t="n">
        <f aca="false">SUM(H4:H13)</f>
        <v>2071097</v>
      </c>
      <c r="I14" s="29" t="n">
        <f aca="false">SUM(I4:I13)</f>
        <v>8410963</v>
      </c>
      <c r="J14" s="29" t="n">
        <f aca="false">SUM(J4:J13)</f>
        <v>9432128</v>
      </c>
      <c r="K14" s="29" t="n">
        <f aca="false">SUM(K4:K13)</f>
        <v>1021165</v>
      </c>
      <c r="L14" s="30" t="n">
        <f aca="false">SUM(L4:L13)/10</f>
        <v>0.774431933199691</v>
      </c>
      <c r="M14" s="30" t="n">
        <f aca="false">SUM(M4:M13)/10</f>
        <v>0.754237518639064</v>
      </c>
    </row>
    <row r="15" customFormat="false" ht="15.75" hidden="false" customHeight="false" outlineLevel="0" collapsed="false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34.5" hidden="false" customHeight="true" outlineLevel="0" collapsed="false">
      <c r="C16" s="5"/>
      <c r="D16" s="31" t="s">
        <v>26</v>
      </c>
      <c r="E16" s="31"/>
      <c r="F16" s="31"/>
      <c r="G16" s="5"/>
      <c r="H16" s="5"/>
      <c r="I16" s="5"/>
      <c r="J16" s="5"/>
      <c r="K16" s="5"/>
      <c r="L16" s="5"/>
      <c r="M16" s="5"/>
      <c r="N16" s="5"/>
      <c r="O16" s="5"/>
    </row>
    <row r="17" customFormat="false" ht="31.5" hidden="false" customHeight="true" outlineLevel="0" collapsed="false">
      <c r="C17" s="5"/>
      <c r="D17" s="32" t="s">
        <v>27</v>
      </c>
      <c r="E17" s="32" t="s">
        <v>28</v>
      </c>
      <c r="F17" s="32" t="s">
        <v>29</v>
      </c>
      <c r="G17" s="5"/>
      <c r="H17" s="5"/>
      <c r="I17" s="5"/>
      <c r="J17" s="5"/>
      <c r="K17" s="5"/>
      <c r="L17" s="5"/>
      <c r="M17" s="5"/>
      <c r="N17" s="5"/>
      <c r="O17" s="5"/>
    </row>
    <row r="18" customFormat="false" ht="31.5" hidden="false" customHeight="true" outlineLevel="0" collapsed="false">
      <c r="C18" s="5"/>
      <c r="D18" s="33" t="n">
        <v>2027</v>
      </c>
      <c r="E18" s="19" t="n">
        <v>3613439</v>
      </c>
      <c r="F18" s="19" t="n">
        <v>3293202</v>
      </c>
      <c r="G18" s="5"/>
      <c r="H18" s="5"/>
      <c r="I18" s="5"/>
      <c r="J18" s="5"/>
      <c r="K18" s="5"/>
      <c r="L18" s="5"/>
      <c r="M18" s="5"/>
      <c r="N18" s="5"/>
      <c r="O18" s="5"/>
    </row>
    <row r="19" customFormat="false" ht="31.5" hidden="false" customHeight="true" outlineLevel="0" collapsed="false">
      <c r="C19" s="5"/>
      <c r="D19" s="34" t="n">
        <v>2028</v>
      </c>
      <c r="E19" s="35" t="n">
        <v>3508776</v>
      </c>
      <c r="F19" s="35" t="n">
        <v>3441854</v>
      </c>
      <c r="G19" s="5"/>
      <c r="H19" s="36"/>
      <c r="I19" s="36"/>
      <c r="J19" s="5"/>
      <c r="K19" s="5"/>
      <c r="L19" s="5"/>
      <c r="M19" s="5"/>
      <c r="N19" s="5"/>
      <c r="O19" s="5"/>
    </row>
    <row r="20" customFormat="false" ht="31.5" hidden="false" customHeight="true" outlineLevel="0" collapsed="false">
      <c r="C20" s="5"/>
      <c r="D20" s="33" t="n">
        <v>2029</v>
      </c>
      <c r="E20" s="19" t="n">
        <v>3719457</v>
      </c>
      <c r="F20" s="19" t="n">
        <v>3531844</v>
      </c>
      <c r="G20" s="5"/>
      <c r="H20" s="36"/>
      <c r="I20" s="36"/>
      <c r="J20" s="37"/>
      <c r="M20" s="5"/>
      <c r="N20" s="5"/>
      <c r="O20" s="5"/>
    </row>
    <row r="21" customFormat="false" ht="31.5" hidden="false" customHeight="true" outlineLevel="0" collapsed="false">
      <c r="C21" s="5"/>
      <c r="D21" s="34" t="n">
        <v>2030</v>
      </c>
      <c r="E21" s="35" t="n">
        <v>3310212</v>
      </c>
      <c r="F21" s="35" t="n">
        <v>3354051</v>
      </c>
      <c r="G21" s="5"/>
      <c r="H21" s="36"/>
      <c r="I21" s="36"/>
      <c r="J21" s="37"/>
      <c r="M21" s="5"/>
      <c r="N21" s="5"/>
      <c r="O21" s="5"/>
    </row>
    <row r="22" customFormat="false" ht="31.5" hidden="false" customHeight="true" outlineLevel="0" collapsed="false">
      <c r="D22" s="33" t="n">
        <v>2031</v>
      </c>
      <c r="E22" s="19" t="n">
        <v>3945202</v>
      </c>
      <c r="F22" s="19" t="n">
        <v>3476155</v>
      </c>
      <c r="H22" s="38"/>
      <c r="I22" s="38"/>
      <c r="J22" s="37"/>
    </row>
    <row r="23" customFormat="false" ht="31.5" hidden="false" customHeight="true" outlineLevel="0" collapsed="false">
      <c r="D23" s="34" t="n">
        <v>2032</v>
      </c>
      <c r="E23" s="35" t="n">
        <v>3938152</v>
      </c>
      <c r="F23" s="35" t="n">
        <v>3538468</v>
      </c>
      <c r="H23" s="36"/>
      <c r="I23" s="38"/>
      <c r="J23" s="37"/>
    </row>
    <row r="24" customFormat="false" ht="31.5" hidden="false" customHeight="true" outlineLevel="0" collapsed="false">
      <c r="D24" s="33" t="n">
        <v>2033</v>
      </c>
      <c r="E24" s="19" t="n">
        <v>3733706</v>
      </c>
      <c r="F24" s="19" t="n">
        <v>3727037</v>
      </c>
      <c r="H24" s="38"/>
      <c r="I24" s="38"/>
      <c r="J24" s="37"/>
    </row>
    <row r="25" customFormat="false" ht="31.5" hidden="false" customHeight="true" outlineLevel="0" collapsed="false">
      <c r="D25" s="34" t="n">
        <v>2034</v>
      </c>
      <c r="E25" s="35" t="n">
        <v>3526698</v>
      </c>
      <c r="F25" s="35" t="n">
        <v>3425405</v>
      </c>
      <c r="J25" s="37"/>
    </row>
    <row r="26" customFormat="false" ht="31.5" hidden="false" customHeight="true" outlineLevel="0" collapsed="false">
      <c r="D26" s="33" t="n">
        <v>2035</v>
      </c>
      <c r="E26" s="19" t="n">
        <v>3632971</v>
      </c>
      <c r="F26" s="19" t="n">
        <v>3734041</v>
      </c>
      <c r="J26" s="37"/>
    </row>
    <row r="27" customFormat="false" ht="31.5" hidden="false" customHeight="true" outlineLevel="0" collapsed="false">
      <c r="D27" s="34" t="n">
        <v>2036</v>
      </c>
      <c r="E27" s="35" t="n">
        <v>3206487</v>
      </c>
      <c r="F27" s="35" t="n">
        <v>3677074</v>
      </c>
      <c r="J27" s="37"/>
    </row>
    <row r="28" customFormat="false" ht="15.75" hidden="false" customHeight="false" outlineLevel="0" collapsed="false">
      <c r="J28" s="37"/>
    </row>
    <row r="29" customFormat="false" ht="15.75" hidden="false" customHeight="false" outlineLevel="0" collapsed="false">
      <c r="J29" s="37"/>
    </row>
  </sheetData>
  <mergeCells count="7">
    <mergeCell ref="B1:K1"/>
    <mergeCell ref="B2:C2"/>
    <mergeCell ref="D2:F2"/>
    <mergeCell ref="G2:H2"/>
    <mergeCell ref="I2:K2"/>
    <mergeCell ref="L2:M2"/>
    <mergeCell ref="D16:F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2016-03-21T16:06:55Z</dcterms:created>
  <dc:creator>Microsoft Office User</dc:creator>
  <dc:description/>
  <dc:language>en-US</dc:language>
  <cp:lastModifiedBy>Abdulhadi Farra</cp:lastModifiedBy>
  <cp:lastPrinted>2023-01-12T12:22:26Z</cp:lastPrinted>
  <dcterms:modified xsi:type="dcterms:W3CDTF">2025-12-17T12:22:14Z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